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64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<sst xmlns="http://schemas.openxmlformats.org/spreadsheetml/2006/main" count="9" uniqueCount="9">
  <si>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Calculateur de l'efficience carbone de l'achat d'un nouveau véhicule </t>
  </si>
  <si>
    <t>Poids (kg)</t>
  </si>
  <si>
    <t xml:space="preserve">GES Fab </t>
  </si>
  <si>
    <t xml:space="preserve">kg CO2 pour la nouvelle voiture </t>
  </si>
  <si>
    <t xml:space="preserve">km / an </t>
  </si>
  <si>
    <t xml:space="preserve">km total </t>
  </si>
  <si>
    <t xml:space="preserve">années </t>
  </si>
  <si>
    <t xml:space="preserve">ancienne voiture g CO2 / km </t>
  </si>
  <si>
    <t>nouvelle voiture  gCO2 / km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</si>
</sst>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E33" sqref="E33"/>
    </sheetView>
  </sheetViews>
  <sheetFormatPr defaultColWidth="11.00390625" defaultRowHeight="12.75"/>
  <cols>
    <col min="1" max="1" width="12.625" style="0" customWidth="1"/>
    <col min="2" max="2" width="7.625" style="0" customWidth="1"/>
    <col min="3" max="16" width="5.375" style="0" customWidth="1"/>
    <col min="17" max="17" width="6.375" style="0" customWidth="1"/>
  </cols>
  <sheetData>
    <row r="2" ht="12.75">
      <c r="A2" s="1" t="s">
        <v>0</v>
      </c>
    </row>
    <row r="3" spans="1:2" ht="12.75">
      <c r="A3" t="s">
        <v>1</v>
      </c>
      <c r="B3" s="2">
        <v>1200</v>
      </c>
    </row>
    <row r="4" spans="1:3" ht="12.75">
      <c r="A4" t="s">
        <v>2</v>
      </c>
      <c r="B4">
        <f>8500*B3/1250</f>
        <v>8160</v>
      </c>
      <c r="C4" t="s">
        <v>3</v>
      </c>
    </row>
    <row r="5" spans="1:2" ht="12.75">
      <c r="A5" t="s">
        <v>4</v>
      </c>
      <c r="B5" s="2">
        <v>25000</v>
      </c>
    </row>
    <row r="6" spans="1:2" ht="12.75">
      <c r="A6" t="s">
        <v>5</v>
      </c>
      <c r="B6">
        <v>150000</v>
      </c>
    </row>
    <row r="7" spans="1:2" ht="12.75">
      <c r="A7" t="s">
        <v>6</v>
      </c>
      <c r="B7" s="3">
        <f>B6/B5</f>
        <v>6</v>
      </c>
    </row>
    <row r="9" spans="1:17" ht="12.75">
      <c r="A9" s="4"/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4"/>
      <c r="B10" s="6"/>
      <c r="C10" s="7">
        <v>80</v>
      </c>
      <c r="D10" s="7">
        <v>90</v>
      </c>
      <c r="E10" s="7">
        <v>100</v>
      </c>
      <c r="F10" s="7">
        <v>110</v>
      </c>
      <c r="G10" s="7">
        <v>120</v>
      </c>
      <c r="H10" s="7">
        <v>130</v>
      </c>
      <c r="I10" s="7">
        <v>140</v>
      </c>
      <c r="J10" s="7">
        <v>150</v>
      </c>
      <c r="K10" s="7">
        <v>160</v>
      </c>
      <c r="L10" s="7">
        <v>170</v>
      </c>
      <c r="M10" s="7">
        <v>180</v>
      </c>
      <c r="N10" s="7">
        <v>190</v>
      </c>
      <c r="O10" s="7">
        <v>200</v>
      </c>
      <c r="P10" s="7">
        <v>210</v>
      </c>
      <c r="Q10" s="7">
        <v>220</v>
      </c>
    </row>
    <row r="11" spans="1:17" ht="12.75">
      <c r="A11" s="8" t="s">
        <v>8</v>
      </c>
      <c r="B11" s="7">
        <v>80</v>
      </c>
      <c r="C11" s="9"/>
      <c r="D11" s="9">
        <f>$B$4/(($B11-D$10)*$B$5/1000)</f>
        <v>-32.64</v>
      </c>
      <c r="E11" s="9">
        <f>$B$4/(($B11-E$10)*$B$5/1000)</f>
        <v>-16.32</v>
      </c>
      <c r="F11" s="9">
        <f>$B$4/(($B11-F$10)*$B$5/1000)</f>
        <v>-10.88</v>
      </c>
      <c r="G11" s="9">
        <f>$B$4/(($B11-G$10)*$B$5/1000)</f>
        <v>-8.16</v>
      </c>
      <c r="H11" s="9">
        <f>$B$4/(($B11-H$10)*$B$5/1000)</f>
        <v>-6.528</v>
      </c>
      <c r="I11" s="9">
        <f>$B$4/(($B11-I$10)*$B$5/1000)</f>
        <v>-5.44</v>
      </c>
      <c r="J11" s="9">
        <f>$B$4/(($B11-J$10)*$B$5/1000)</f>
        <v>-4.662857142857143</v>
      </c>
      <c r="K11" s="9">
        <f>$B$4/(($B11-K$10)*$B$5/1000)</f>
        <v>-4.08</v>
      </c>
      <c r="L11" s="9">
        <f>$B$4/(($B11-L$10)*$B$5/1000)</f>
        <v>-3.6266666666666665</v>
      </c>
      <c r="M11" s="9">
        <f>$B$4/(($B11-M$10)*$B$5/1000)</f>
        <v>-3.264</v>
      </c>
      <c r="N11" s="9">
        <f>$B$4/(($B11-N$10)*$B$5/1000)</f>
        <v>-2.9672727272727273</v>
      </c>
      <c r="O11" s="9">
        <f>$B$4/(($B11-O$10)*$B$5/1000)</f>
        <v>-2.72</v>
      </c>
      <c r="P11" s="9">
        <f>$B$4/(($B11-P$10)*$B$5/1000)</f>
        <v>-2.5107692307692306</v>
      </c>
      <c r="Q11" s="9">
        <f>$B$4/(($B11-Q$10)*$B$5/1000)</f>
        <v>-2.3314285714285714</v>
      </c>
    </row>
    <row r="12" spans="1:17" ht="12.75">
      <c r="A12" s="8"/>
      <c r="B12" s="7">
        <v>90</v>
      </c>
      <c r="C12" s="9">
        <f>$B$4/(($B12-C$10)*$B$5/1000)</f>
        <v>32.64</v>
      </c>
      <c r="D12" s="9"/>
      <c r="E12" s="9">
        <f>$B$4/(($B12-E$10)*$B$5/1000)</f>
        <v>-32.64</v>
      </c>
      <c r="F12" s="9">
        <f>$B$4/(($B12-F$10)*$B$5/1000)</f>
        <v>-16.32</v>
      </c>
      <c r="G12" s="9">
        <f>$B$4/(($B12-G$10)*$B$5/1000)</f>
        <v>-10.88</v>
      </c>
      <c r="H12" s="9">
        <f>$B$4/(($B12-H$10)*$B$5/1000)</f>
        <v>-8.16</v>
      </c>
      <c r="I12" s="9">
        <f>$B$4/(($B12-I$10)*$B$5/1000)</f>
        <v>-6.528</v>
      </c>
      <c r="J12" s="9">
        <f>$B$4/(($B12-J$10)*$B$5/1000)</f>
        <v>-5.44</v>
      </c>
      <c r="K12" s="9">
        <f>$B$4/(($B12-K$10)*$B$5/1000)</f>
        <v>-4.662857142857143</v>
      </c>
      <c r="L12" s="9">
        <f>$B$4/(($B12-L$10)*$B$5/1000)</f>
        <v>-4.08</v>
      </c>
      <c r="M12" s="9">
        <f>$B$4/(($B12-M$10)*$B$5/1000)</f>
        <v>-3.6266666666666665</v>
      </c>
      <c r="N12" s="9">
        <f>$B$4/(($B12-N$10)*$B$5/1000)</f>
        <v>-3.264</v>
      </c>
      <c r="O12" s="9">
        <f>$B$4/(($B12-O$10)*$B$5/1000)</f>
        <v>-2.9672727272727273</v>
      </c>
      <c r="P12" s="9">
        <f>$B$4/(($B12-P$10)*$B$5/1000)</f>
        <v>-2.72</v>
      </c>
      <c r="Q12" s="9">
        <f>$B$4/(($B12-Q$10)*$B$5/1000)</f>
        <v>-2.5107692307692306</v>
      </c>
    </row>
    <row r="13" spans="1:17" ht="12.75">
      <c r="A13" s="8"/>
      <c r="B13" s="7">
        <v>100</v>
      </c>
      <c r="C13" s="9">
        <f>$B$4/(($B13-C$10)*$B$5/1000)</f>
        <v>16.32</v>
      </c>
      <c r="D13" s="9">
        <f>$B$4/(($B13-D$10)*$B$5/1000)</f>
        <v>32.64</v>
      </c>
      <c r="E13" s="9"/>
      <c r="F13" s="9">
        <f>$B$4/(($B13-F$10)*$B$5/1000)</f>
        <v>-32.64</v>
      </c>
      <c r="G13" s="9">
        <f>$B$4/(($B13-G$10)*$B$5/1000)</f>
        <v>-16.32</v>
      </c>
      <c r="H13" s="9">
        <f>$B$4/(($B13-H$10)*$B$5/1000)</f>
        <v>-10.88</v>
      </c>
      <c r="I13" s="9">
        <f>$B$4/(($B13-I$10)*$B$5/1000)</f>
        <v>-8.16</v>
      </c>
      <c r="J13" s="9">
        <f>$B$4/(($B13-J$10)*$B$5/1000)</f>
        <v>-6.528</v>
      </c>
      <c r="K13" s="9">
        <f>$B$4/(($B13-K$10)*$B$5/1000)</f>
        <v>-5.44</v>
      </c>
      <c r="L13" s="9">
        <f>$B$4/(($B13-L$10)*$B$5/1000)</f>
        <v>-4.662857142857143</v>
      </c>
      <c r="M13" s="9">
        <f>$B$4/(($B13-M$10)*$B$5/1000)</f>
        <v>-4.08</v>
      </c>
      <c r="N13" s="9">
        <f>$B$4/(($B13-N$10)*$B$5/1000)</f>
        <v>-3.6266666666666665</v>
      </c>
      <c r="O13" s="9">
        <f>$B$4/(($B13-O$10)*$B$5/1000)</f>
        <v>-3.264</v>
      </c>
      <c r="P13" s="9">
        <f>$B$4/(($B13-P$10)*$B$5/1000)</f>
        <v>-2.9672727272727273</v>
      </c>
      <c r="Q13" s="9">
        <f>$B$4/(($B13-Q$10)*$B$5/1000)</f>
        <v>-2.72</v>
      </c>
    </row>
    <row r="14" spans="1:17" ht="12.75">
      <c r="A14" s="8"/>
      <c r="B14" s="7">
        <v>110</v>
      </c>
      <c r="C14" s="9">
        <f>$B$4/(($B14-C$10)*$B$5/1000)</f>
        <v>10.88</v>
      </c>
      <c r="D14" s="9">
        <f>$B$4/(($B14-D$10)*$B$5/1000)</f>
        <v>16.32</v>
      </c>
      <c r="E14" s="9">
        <f>$B$4/(($B14-E$10)*$B$5/1000)</f>
        <v>32.64</v>
      </c>
      <c r="F14" s="9"/>
      <c r="G14" s="9">
        <f>$B$4/(($B14-G$10)*$B$5/1000)</f>
        <v>-32.64</v>
      </c>
      <c r="H14" s="9">
        <f>$B$4/(($B14-H$10)*$B$5/1000)</f>
        <v>-16.32</v>
      </c>
      <c r="I14" s="9">
        <f>$B$4/(($B14-I$10)*$B$5/1000)</f>
        <v>-10.88</v>
      </c>
      <c r="J14" s="9">
        <f>$B$4/(($B14-J$10)*$B$5/1000)</f>
        <v>-8.16</v>
      </c>
      <c r="K14" s="9">
        <f>$B$4/(($B14-K$10)*$B$5/1000)</f>
        <v>-6.528</v>
      </c>
      <c r="L14" s="9">
        <f>$B$4/(($B14-L$10)*$B$5/1000)</f>
        <v>-5.44</v>
      </c>
      <c r="M14" s="9">
        <f>$B$4/(($B14-M$10)*$B$5/1000)</f>
        <v>-4.662857142857143</v>
      </c>
      <c r="N14" s="9">
        <f>$B$4/(($B14-N$10)*$B$5/1000)</f>
        <v>-4.08</v>
      </c>
      <c r="O14" s="9">
        <f>$B$4/(($B14-O$10)*$B$5/1000)</f>
        <v>-3.6266666666666665</v>
      </c>
      <c r="P14" s="9">
        <f>$B$4/(($B14-P$10)*$B$5/1000)</f>
        <v>-3.264</v>
      </c>
      <c r="Q14" s="9">
        <f>$B$4/(($B14-Q$10)*$B$5/1000)</f>
        <v>-2.9672727272727273</v>
      </c>
    </row>
    <row r="15" spans="1:17" ht="12.75">
      <c r="A15" s="8"/>
      <c r="B15" s="7">
        <v>120</v>
      </c>
      <c r="C15" s="9">
        <f>$B$4/(($B15-C$10)*$B$5/1000)</f>
        <v>8.16</v>
      </c>
      <c r="D15" s="9">
        <f>$B$4/(($B15-D$10)*$B$5/1000)</f>
        <v>10.88</v>
      </c>
      <c r="E15" s="9">
        <f>$B$4/(($B15-E$10)*$B$5/1000)</f>
        <v>16.32</v>
      </c>
      <c r="F15" s="9">
        <f>$B$4/(($B15-F$10)*$B$5/1000)</f>
        <v>32.64</v>
      </c>
      <c r="G15" s="9"/>
      <c r="H15" s="9">
        <f>$B$4/(($B15-H$10)*$B$5/1000)</f>
        <v>-32.64</v>
      </c>
      <c r="I15" s="9">
        <f>$B$4/(($B15-I$10)*$B$5/1000)</f>
        <v>-16.32</v>
      </c>
      <c r="J15" s="9">
        <f>$B$4/(($B15-J$10)*$B$5/1000)</f>
        <v>-10.88</v>
      </c>
      <c r="K15" s="9">
        <f>$B$4/(($B15-K$10)*$B$5/1000)</f>
        <v>-8.16</v>
      </c>
      <c r="L15" s="9">
        <f>$B$4/(($B15-L$10)*$B$5/1000)</f>
        <v>-6.528</v>
      </c>
      <c r="M15" s="9">
        <f>$B$4/(($B15-M$10)*$B$5/1000)</f>
        <v>-5.44</v>
      </c>
      <c r="N15" s="9">
        <f>$B$4/(($B15-N$10)*$B$5/1000)</f>
        <v>-4.662857142857143</v>
      </c>
      <c r="O15" s="9">
        <f>$B$4/(($B15-O$10)*$B$5/1000)</f>
        <v>-4.08</v>
      </c>
      <c r="P15" s="9">
        <f>$B$4/(($B15-P$10)*$B$5/1000)</f>
        <v>-3.6266666666666665</v>
      </c>
      <c r="Q15" s="9">
        <f>$B$4/(($B15-Q$10)*$B$5/1000)</f>
        <v>-3.264</v>
      </c>
    </row>
    <row r="16" spans="1:17" ht="12.75">
      <c r="A16" s="8"/>
      <c r="B16" s="7">
        <v>130</v>
      </c>
      <c r="C16" s="9">
        <f>$B$4/(($B16-C$10)*$B$5/1000)</f>
        <v>6.528</v>
      </c>
      <c r="D16" s="9">
        <f>$B$4/(($B16-D$10)*$B$5/1000)</f>
        <v>8.16</v>
      </c>
      <c r="E16" s="9">
        <f>$B$4/(($B16-E$10)*$B$5/1000)</f>
        <v>10.88</v>
      </c>
      <c r="F16" s="9">
        <f>$B$4/(($B16-F$10)*$B$5/1000)</f>
        <v>16.32</v>
      </c>
      <c r="G16" s="9">
        <f>$B$4/(($B16-G$10)*$B$5/1000)</f>
        <v>32.64</v>
      </c>
      <c r="H16" s="9"/>
      <c r="I16" s="9">
        <f>$B$4/(($B16-I$10)*$B$5/1000)</f>
        <v>-32.64</v>
      </c>
      <c r="J16" s="9">
        <f>$B$4/(($B16-J$10)*$B$5/1000)</f>
        <v>-16.32</v>
      </c>
      <c r="K16" s="9">
        <f>$B$4/(($B16-K$10)*$B$5/1000)</f>
        <v>-10.88</v>
      </c>
      <c r="L16" s="9">
        <f>$B$4/(($B16-L$10)*$B$5/1000)</f>
        <v>-8.16</v>
      </c>
      <c r="M16" s="9">
        <f>$B$4/(($B16-M$10)*$B$5/1000)</f>
        <v>-6.528</v>
      </c>
      <c r="N16" s="9">
        <f>$B$4/(($B16-N$10)*$B$5/1000)</f>
        <v>-5.44</v>
      </c>
      <c r="O16" s="9">
        <f>$B$4/(($B16-O$10)*$B$5/1000)</f>
        <v>-4.662857142857143</v>
      </c>
      <c r="P16" s="9">
        <f>$B$4/(($B16-P$10)*$B$5/1000)</f>
        <v>-4.08</v>
      </c>
      <c r="Q16" s="9">
        <f>$B$4/(($B16-Q$10)*$B$5/1000)</f>
        <v>-3.6266666666666665</v>
      </c>
    </row>
    <row r="17" spans="1:17" ht="12.75">
      <c r="A17" s="8"/>
      <c r="B17" s="7">
        <v>140</v>
      </c>
      <c r="C17" s="9">
        <f>$B$4/(($B17-C$10)*$B$5/1000)</f>
        <v>5.44</v>
      </c>
      <c r="D17" s="9">
        <f>$B$4/(($B17-D$10)*$B$5/1000)</f>
        <v>6.528</v>
      </c>
      <c r="E17" s="9">
        <f>$B$4/(($B17-E$10)*$B$5/1000)</f>
        <v>8.16</v>
      </c>
      <c r="F17" s="9">
        <f>$B$4/(($B17-F$10)*$B$5/1000)</f>
        <v>10.88</v>
      </c>
      <c r="G17" s="9">
        <f>$B$4/(($B17-G$10)*$B$5/1000)</f>
        <v>16.32</v>
      </c>
      <c r="H17" s="9">
        <f>$B$4/(($B17-H$10)*$B$5/1000)</f>
        <v>32.64</v>
      </c>
      <c r="I17" s="9"/>
      <c r="J17" s="9">
        <f>$B$4/(($B17-J$10)*$B$5/1000)</f>
        <v>-32.64</v>
      </c>
      <c r="K17" s="9">
        <f>$B$4/(($B17-K$10)*$B$5/1000)</f>
        <v>-16.32</v>
      </c>
      <c r="L17" s="9">
        <f>$B$4/(($B17-L$10)*$B$5/1000)</f>
        <v>-10.88</v>
      </c>
      <c r="M17" s="9">
        <f>$B$4/(($B17-M$10)*$B$5/1000)</f>
        <v>-8.16</v>
      </c>
      <c r="N17" s="9">
        <f>$B$4/(($B17-N$10)*$B$5/1000)</f>
        <v>-6.528</v>
      </c>
      <c r="O17" s="9">
        <f>$B$4/(($B17-O$10)*$B$5/1000)</f>
        <v>-5.44</v>
      </c>
      <c r="P17" s="9">
        <f>$B$4/(($B17-P$10)*$B$5/1000)</f>
        <v>-4.662857142857143</v>
      </c>
      <c r="Q17" s="9">
        <f>$B$4/(($B17-Q$10)*$B$5/1000)</f>
        <v>-4.08</v>
      </c>
    </row>
    <row r="18" spans="1:17" ht="12.75">
      <c r="A18" s="8"/>
      <c r="B18" s="7">
        <v>150</v>
      </c>
      <c r="C18" s="9">
        <f>$B$4/(($B18-C$10)*$B$5/1000)</f>
        <v>4.662857142857143</v>
      </c>
      <c r="D18" s="9">
        <f>$B$4/(($B18-D$10)*$B$5/1000)</f>
        <v>5.44</v>
      </c>
      <c r="E18" s="9">
        <f>$B$4/(($B18-E$10)*$B$5/1000)</f>
        <v>6.528</v>
      </c>
      <c r="F18" s="9">
        <f>$B$4/(($B18-F$10)*$B$5/1000)</f>
        <v>8.16</v>
      </c>
      <c r="G18" s="9">
        <f>$B$4/(($B18-G$10)*$B$5/1000)</f>
        <v>10.88</v>
      </c>
      <c r="H18" s="9">
        <f>$B$4/(($B18-H$10)*$B$5/1000)</f>
        <v>16.32</v>
      </c>
      <c r="I18" s="9">
        <f>$B$4/(($B18-I$10)*$B$5/1000)</f>
        <v>32.64</v>
      </c>
      <c r="J18" s="9"/>
      <c r="K18" s="9">
        <f>$B$4/(($B18-K$10)*$B$5/1000)</f>
        <v>-32.64</v>
      </c>
      <c r="L18" s="9">
        <f>$B$4/(($B18-L$10)*$B$5/1000)</f>
        <v>-16.32</v>
      </c>
      <c r="M18" s="9">
        <f>$B$4/(($B18-M$10)*$B$5/1000)</f>
        <v>-10.88</v>
      </c>
      <c r="N18" s="9">
        <f>$B$4/(($B18-N$10)*$B$5/1000)</f>
        <v>-8.16</v>
      </c>
      <c r="O18" s="9">
        <f>$B$4/(($B18-O$10)*$B$5/1000)</f>
        <v>-6.528</v>
      </c>
      <c r="P18" s="9">
        <f>$B$4/(($B18-P$10)*$B$5/1000)</f>
        <v>-5.44</v>
      </c>
      <c r="Q18" s="9">
        <f>$B$4/(($B18-Q$10)*$B$5/1000)</f>
        <v>-4.662857142857143</v>
      </c>
    </row>
    <row r="19" spans="1:17" ht="12.75">
      <c r="A19" s="8"/>
      <c r="B19" s="7">
        <v>160</v>
      </c>
      <c r="C19" s="9">
        <f>$B$4/(($B19-C$10)*$B$5/1000)</f>
        <v>4.08</v>
      </c>
      <c r="D19" s="9">
        <f>$B$4/(($B19-D$10)*$B$5/1000)</f>
        <v>4.662857142857143</v>
      </c>
      <c r="E19" s="9">
        <f>$B$4/(($B19-E$10)*$B$5/1000)</f>
        <v>5.44</v>
      </c>
      <c r="F19" s="9">
        <f>$B$4/(($B19-F$10)*$B$5/1000)</f>
        <v>6.528</v>
      </c>
      <c r="G19" s="9">
        <f>$B$4/(($B19-G$10)*$B$5/1000)</f>
        <v>8.16</v>
      </c>
      <c r="H19" s="9">
        <f>$B$4/(($B19-H$10)*$B$5/1000)</f>
        <v>10.88</v>
      </c>
      <c r="I19" s="9">
        <f>$B$4/(($B19-I$10)*$B$5/1000)</f>
        <v>16.32</v>
      </c>
      <c r="J19" s="9">
        <f>$B$4/(($B19-J$10)*$B$5/1000)</f>
        <v>32.64</v>
      </c>
      <c r="K19" s="9"/>
      <c r="L19" s="9">
        <f>$B$4/(($B19-L$10)*$B$5/1000)</f>
        <v>-32.64</v>
      </c>
      <c r="M19" s="9">
        <f>$B$4/(($B19-M$10)*$B$5/1000)</f>
        <v>-16.32</v>
      </c>
      <c r="N19" s="9">
        <f>$B$4/(($B19-N$10)*$B$5/1000)</f>
        <v>-10.88</v>
      </c>
      <c r="O19" s="9">
        <f>$B$4/(($B19-O$10)*$B$5/1000)</f>
        <v>-8.16</v>
      </c>
      <c r="P19" s="9">
        <f>$B$4/(($B19-P$10)*$B$5/1000)</f>
        <v>-6.528</v>
      </c>
      <c r="Q19" s="9">
        <f>$B$4/(($B19-Q$10)*$B$5/1000)</f>
        <v>-5.44</v>
      </c>
    </row>
    <row r="20" spans="1:17" ht="12.75">
      <c r="A20" s="8"/>
      <c r="B20" s="7">
        <v>170</v>
      </c>
      <c r="C20" s="9">
        <f>$B$4/(($B20-C$10)*$B$5/1000)</f>
        <v>3.6266666666666665</v>
      </c>
      <c r="D20" s="9">
        <f>$B$4/(($B20-D$10)*$B$5/1000)</f>
        <v>4.08</v>
      </c>
      <c r="E20" s="9">
        <f>$B$4/(($B20-E$10)*$B$5/1000)</f>
        <v>4.662857142857143</v>
      </c>
      <c r="F20" s="9">
        <f>$B$4/(($B20-F$10)*$B$5/1000)</f>
        <v>5.44</v>
      </c>
      <c r="G20" s="9">
        <f>$B$4/(($B20-G$10)*$B$5/1000)</f>
        <v>6.528</v>
      </c>
      <c r="H20" s="9">
        <f>$B$4/(($B20-H$10)*$B$5/1000)</f>
        <v>8.16</v>
      </c>
      <c r="I20" s="9">
        <f>$B$4/(($B20-I$10)*$B$5/1000)</f>
        <v>10.88</v>
      </c>
      <c r="J20" s="9">
        <f>$B$4/(($B20-J$10)*$B$5/1000)</f>
        <v>16.32</v>
      </c>
      <c r="K20" s="9">
        <f>$B$4/(($B20-K$10)*$B$5/1000)</f>
        <v>32.64</v>
      </c>
      <c r="L20" s="9"/>
      <c r="M20" s="9">
        <f>$B$4/(($B20-M$10)*$B$5/1000)</f>
        <v>-32.64</v>
      </c>
      <c r="N20" s="9">
        <f>$B$4/(($B20-N$10)*$B$5/1000)</f>
        <v>-16.32</v>
      </c>
      <c r="O20" s="9">
        <f>$B$4/(($B20-O$10)*$B$5/1000)</f>
        <v>-10.88</v>
      </c>
      <c r="P20" s="9">
        <f>$B$4/(($B20-P$10)*$B$5/1000)</f>
        <v>-8.16</v>
      </c>
      <c r="Q20" s="9">
        <f>$B$4/(($B20-Q$10)*$B$5/1000)</f>
        <v>-6.528</v>
      </c>
    </row>
    <row r="21" spans="1:17" ht="12.75">
      <c r="A21" s="8"/>
      <c r="B21" s="7">
        <v>180</v>
      </c>
      <c r="C21" s="9">
        <f>$B$4/(($B21-C$10)*$B$5/1000)</f>
        <v>3.264</v>
      </c>
      <c r="D21" s="9">
        <f>$B$4/(($B21-D$10)*$B$5/1000)</f>
        <v>3.6266666666666665</v>
      </c>
      <c r="E21" s="9">
        <f>$B$4/(($B21-E$10)*$B$5/1000)</f>
        <v>4.08</v>
      </c>
      <c r="F21" s="9">
        <f>$B$4/(($B21-F$10)*$B$5/1000)</f>
        <v>4.662857142857143</v>
      </c>
      <c r="G21" s="9">
        <f>$B$4/(($B21-G$10)*$B$5/1000)</f>
        <v>5.44</v>
      </c>
      <c r="H21" s="9">
        <f>$B$4/(($B21-H$10)*$B$5/1000)</f>
        <v>6.528</v>
      </c>
      <c r="I21" s="9">
        <f>$B$4/(($B21-I$10)*$B$5/1000)</f>
        <v>8.16</v>
      </c>
      <c r="J21" s="9">
        <f>$B$4/(($B21-J$10)*$B$5/1000)</f>
        <v>10.88</v>
      </c>
      <c r="K21" s="9">
        <f>$B$4/(($B21-K$10)*$B$5/1000)</f>
        <v>16.32</v>
      </c>
      <c r="L21" s="9">
        <f>$B$4/(($B21-L$10)*$B$5/1000)</f>
        <v>32.64</v>
      </c>
      <c r="M21" s="9"/>
      <c r="N21" s="9">
        <f>$B$4/(($B21-N$10)*$B$5/1000)</f>
        <v>-32.64</v>
      </c>
      <c r="O21" s="9">
        <f>$B$4/(($B21-O$10)*$B$5/1000)</f>
        <v>-16.32</v>
      </c>
      <c r="P21" s="9">
        <f>$B$4/(($B21-P$10)*$B$5/1000)</f>
        <v>-10.88</v>
      </c>
      <c r="Q21" s="9">
        <f>$B$4/(($B21-Q$10)*$B$5/1000)</f>
        <v>-8.16</v>
      </c>
    </row>
    <row r="22" spans="1:17" ht="12.75">
      <c r="A22" s="8"/>
      <c r="B22" s="7">
        <v>190</v>
      </c>
      <c r="C22" s="9">
        <f>$B$4/(($B22-C$10)*$B$5/1000)</f>
        <v>2.9672727272727273</v>
      </c>
      <c r="D22" s="9">
        <f>$B$4/(($B22-D$10)*$B$5/1000)</f>
        <v>3.264</v>
      </c>
      <c r="E22" s="9">
        <f>$B$4/(($B22-E$10)*$B$5/1000)</f>
        <v>3.6266666666666665</v>
      </c>
      <c r="F22" s="9">
        <f>$B$4/(($B22-F$10)*$B$5/1000)</f>
        <v>4.08</v>
      </c>
      <c r="G22" s="9">
        <f>$B$4/(($B22-G$10)*$B$5/1000)</f>
        <v>4.662857142857143</v>
      </c>
      <c r="H22" s="9">
        <f>$B$4/(($B22-H$10)*$B$5/1000)</f>
        <v>5.44</v>
      </c>
      <c r="I22" s="9">
        <f>$B$4/(($B22-I$10)*$B$5/1000)</f>
        <v>6.528</v>
      </c>
      <c r="J22" s="9">
        <f>$B$4/(($B22-J$10)*$B$5/1000)</f>
        <v>8.16</v>
      </c>
      <c r="K22" s="9">
        <f>$B$4/(($B22-K$10)*$B$5/1000)</f>
        <v>10.88</v>
      </c>
      <c r="L22" s="9">
        <f>$B$4/(($B22-L$10)*$B$5/1000)</f>
        <v>16.32</v>
      </c>
      <c r="M22" s="9">
        <f>$B$4/(($B22-M$10)*$B$5/1000)</f>
        <v>32.64</v>
      </c>
      <c r="N22" s="9"/>
      <c r="O22" s="9">
        <f>$B$4/(($B22-O$10)*$B$5/1000)</f>
        <v>-32.64</v>
      </c>
      <c r="P22" s="9">
        <f>$B$4/(($B22-P$10)*$B$5/1000)</f>
        <v>-16.32</v>
      </c>
      <c r="Q22" s="9">
        <f>$B$4/(($B22-Q$10)*$B$5/1000)</f>
        <v>-10.88</v>
      </c>
    </row>
    <row r="23" spans="1:17" ht="12.75">
      <c r="A23" s="8"/>
      <c r="B23" s="7">
        <v>200</v>
      </c>
      <c r="C23" s="9">
        <f>$B$4/(($B23-C$10)*$B$5/1000)</f>
        <v>2.72</v>
      </c>
      <c r="D23" s="9">
        <f>$B$4/(($B23-D$10)*$B$5/1000)</f>
        <v>2.9672727272727273</v>
      </c>
      <c r="E23" s="9">
        <f>$B$4/(($B23-E$10)*$B$5/1000)</f>
        <v>3.264</v>
      </c>
      <c r="F23" s="9">
        <f>$B$4/(($B23-F$10)*$B$5/1000)</f>
        <v>3.6266666666666665</v>
      </c>
      <c r="G23" s="9">
        <f>$B$4/(($B23-G$10)*$B$5/1000)</f>
        <v>4.08</v>
      </c>
      <c r="H23" s="9">
        <f>$B$4/(($B23-H$10)*$B$5/1000)</f>
        <v>4.662857142857143</v>
      </c>
      <c r="I23" s="9">
        <f>$B$4/(($B23-I$10)*$B$5/1000)</f>
        <v>5.44</v>
      </c>
      <c r="J23" s="9">
        <f>$B$4/(($B23-J$10)*$B$5/1000)</f>
        <v>6.528</v>
      </c>
      <c r="K23" s="9">
        <f>$B$4/(($B23-K$10)*$B$5/1000)</f>
        <v>8.16</v>
      </c>
      <c r="L23" s="9">
        <f>$B$4/(($B23-L$10)*$B$5/1000)</f>
        <v>10.88</v>
      </c>
      <c r="M23" s="9">
        <f>$B$4/(($B23-M$10)*$B$5/1000)</f>
        <v>16.32</v>
      </c>
      <c r="N23" s="9">
        <f>$B$4/(($B23-N$10)*$B$5/1000)</f>
        <v>32.64</v>
      </c>
      <c r="O23" s="9"/>
      <c r="P23" s="9">
        <f>$B$4/(($B23-P$10)*$B$5/1000)</f>
        <v>-32.64</v>
      </c>
      <c r="Q23" s="9">
        <f>$B$4/(($B23-Q$10)*$B$5/1000)</f>
        <v>-16.32</v>
      </c>
    </row>
    <row r="24" spans="1:17" ht="12.75">
      <c r="A24" s="8"/>
      <c r="B24" s="7">
        <v>210</v>
      </c>
      <c r="C24" s="9">
        <f>$B$4/(($B24-C$10)*$B$5/1000)</f>
        <v>2.5107692307692306</v>
      </c>
      <c r="D24" s="9">
        <f>$B$4/(($B24-D$10)*$B$5/1000)</f>
        <v>2.72</v>
      </c>
      <c r="E24" s="9">
        <f>$B$4/(($B24-E$10)*$B$5/1000)</f>
        <v>2.9672727272727273</v>
      </c>
      <c r="F24" s="9">
        <f>$B$4/(($B24-F$10)*$B$5/1000)</f>
        <v>3.264</v>
      </c>
      <c r="G24" s="9">
        <f>$B$4/(($B24-G$10)*$B$5/1000)</f>
        <v>3.6266666666666665</v>
      </c>
      <c r="H24" s="9">
        <f>$B$4/(($B24-H$10)*$B$5/1000)</f>
        <v>4.08</v>
      </c>
      <c r="I24" s="9">
        <f>$B$4/(($B24-I$10)*$B$5/1000)</f>
        <v>4.662857142857143</v>
      </c>
      <c r="J24" s="9">
        <f>$B$4/(($B24-J$10)*$B$5/1000)</f>
        <v>5.44</v>
      </c>
      <c r="K24" s="9">
        <f>$B$4/(($B24-K$10)*$B$5/1000)</f>
        <v>6.528</v>
      </c>
      <c r="L24" s="9">
        <f>$B$4/(($B24-L$10)*$B$5/1000)</f>
        <v>8.16</v>
      </c>
      <c r="M24" s="9">
        <f>$B$4/(($B24-M$10)*$B$5/1000)</f>
        <v>10.88</v>
      </c>
      <c r="N24" s="9">
        <f>$B$4/(($B24-N$10)*$B$5/1000)</f>
        <v>16.32</v>
      </c>
      <c r="O24" s="9">
        <f>$B$4/(($B24-O$10)*$B$5/1000)</f>
        <v>32.64</v>
      </c>
      <c r="P24" s="9"/>
      <c r="Q24" s="9">
        <f>$B$4/(($B24-Q$10)*$B$5/1000)</f>
        <v>-32.64</v>
      </c>
    </row>
    <row r="25" spans="1:17" ht="12.75">
      <c r="A25" s="8"/>
      <c r="B25" s="7">
        <v>220</v>
      </c>
      <c r="C25" s="9">
        <f>$B$4/(($B25-C$10)*$B$5/1000)</f>
        <v>2.3314285714285714</v>
      </c>
      <c r="D25" s="9">
        <f>$B$4/(($B25-D$10)*$B$5/1000)</f>
        <v>2.5107692307692306</v>
      </c>
      <c r="E25" s="9">
        <f>$B$4/(($B25-E$10)*$B$5/1000)</f>
        <v>2.72</v>
      </c>
      <c r="F25" s="9">
        <f>$B$4/(($B25-F$10)*$B$5/1000)</f>
        <v>2.9672727272727273</v>
      </c>
      <c r="G25" s="9">
        <f>$B$4/(($B25-G$10)*$B$5/1000)</f>
        <v>3.264</v>
      </c>
      <c r="H25" s="9">
        <f>$B$4/(($B25-H$10)*$B$5/1000)</f>
        <v>3.6266666666666665</v>
      </c>
      <c r="I25" s="9">
        <f>$B$4/(($B25-I$10)*$B$5/1000)</f>
        <v>4.08</v>
      </c>
      <c r="J25" s="9">
        <f>$B$4/(($B25-J$10)*$B$5/1000)</f>
        <v>4.662857142857143</v>
      </c>
      <c r="K25" s="9">
        <f>$B$4/(($B25-K$10)*$B$5/1000)</f>
        <v>5.44</v>
      </c>
      <c r="L25" s="9">
        <f>$B$4/(($B25-L$10)*$B$5/1000)</f>
        <v>6.528</v>
      </c>
      <c r="M25" s="9">
        <f>$B$4/(($B25-M$10)*$B$5/1000)</f>
        <v>8.16</v>
      </c>
      <c r="N25" s="9">
        <f>$B$4/(($B25-N$10)*$B$5/1000)</f>
        <v>10.88</v>
      </c>
      <c r="O25" s="9">
        <f>$B$4/(($B25-O$10)*$B$5/1000)</f>
        <v>16.32</v>
      </c>
      <c r="P25" s="9">
        <f>$B$4/(($B25-P$10)*$B$5/1000)</f>
        <v>32.64</v>
      </c>
      <c r="Q25" s="9"/>
    </row>
  </sheetData>
  <mergeCells count="2">
    <mergeCell ref="C9:Q9"/>
    <mergeCell ref="A11:A25"/>
  </mergeCells>
  <conditionalFormatting sqref="C11:Q25">
    <cfRule type="cellIs" priority="1" dxfId="0" operator="between" stopIfTrue="1">
      <formula>0.1</formula>
      <formula>-4</formula>
    </cfRule>
    <cfRule type="cellIs" priority="2" dxfId="1" operator="between" stopIfTrue="1">
      <formula>-4</formula>
      <formula>-6</formula>
    </cfRule>
    <cfRule type="cellIs" priority="3" dxfId="2" operator="lessThan" stopIfTrue="1">
      <formula>-6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Factor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Chomé</dc:creator>
  <cp:keywords/>
  <dc:description/>
  <cp:lastModifiedBy>Frédéric Chomé</cp:lastModifiedBy>
  <dcterms:created xsi:type="dcterms:W3CDTF">2010-11-01T11:05:57Z</dcterms:created>
  <dcterms:modified xsi:type="dcterms:W3CDTF">2010-11-01T11:06:27Z</dcterms:modified>
  <cp:category/>
  <cp:version/>
  <cp:contentType/>
  <cp:contentStatus/>
</cp:coreProperties>
</file>